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f.dessureault\Downloads\"/>
    </mc:Choice>
  </mc:AlternateContent>
  <bookViews>
    <workbookView xWindow="390" yWindow="45" windowWidth="18375" windowHeight="7410"/>
  </bookViews>
  <sheets>
    <sheet name="Diagnostic" sheetId="3" r:id="rId1"/>
    <sheet name="Autoévaluation" sheetId="4" r:id="rId2"/>
    <sheet name="Graphique" sheetId="6" r:id="rId3"/>
    <sheet name="Échéancier session" sheetId="5" r:id="rId4"/>
  </sheets>
  <calcPr calcId="162913"/>
</workbook>
</file>

<file path=xl/calcChain.xml><?xml version="1.0" encoding="utf-8"?>
<calcChain xmlns="http://schemas.openxmlformats.org/spreadsheetml/2006/main">
  <c r="D21" i="4" l="1"/>
  <c r="D15" i="4"/>
  <c r="D11" i="4"/>
  <c r="AA17" i="3"/>
  <c r="AA16" i="3"/>
  <c r="AB16" i="3" s="1"/>
  <c r="AA15" i="3"/>
  <c r="AB15" i="3" s="1"/>
  <c r="AC15" i="3" s="1"/>
  <c r="AD15" i="3" s="1"/>
  <c r="AA14" i="3"/>
  <c r="AB14" i="3" s="1"/>
  <c r="AC14" i="3" s="1"/>
  <c r="AD14" i="3" s="1"/>
  <c r="AA13" i="3"/>
  <c r="AA12" i="3"/>
  <c r="AA11" i="3"/>
  <c r="AA10" i="3"/>
  <c r="AA9" i="3"/>
  <c r="AA8" i="3"/>
  <c r="AA6" i="3"/>
  <c r="AB6" i="3" s="1"/>
  <c r="AC6" i="3" s="1"/>
  <c r="C8" i="4" s="1"/>
  <c r="E8" i="4" s="1"/>
  <c r="AA5" i="3"/>
  <c r="AA7" i="3"/>
  <c r="AA3" i="3"/>
  <c r="AA4" i="3"/>
  <c r="D22" i="4" l="1"/>
  <c r="AD6" i="3"/>
  <c r="C18" i="4"/>
  <c r="E18" i="4" s="1"/>
  <c r="C17" i="4"/>
  <c r="E17" i="4" s="1"/>
  <c r="AA18" i="3"/>
  <c r="AB17" i="3"/>
  <c r="AC17" i="3" s="1"/>
  <c r="AD17" i="3" l="1"/>
  <c r="C20" i="4"/>
  <c r="E20" i="4" s="1"/>
  <c r="AC16" i="3"/>
  <c r="AB13" i="3"/>
  <c r="AC13" i="3" s="1"/>
  <c r="AB12" i="3"/>
  <c r="AC12" i="3" s="1"/>
  <c r="AB11" i="3"/>
  <c r="AC11" i="3" s="1"/>
  <c r="AB10" i="3"/>
  <c r="AC10" i="3" s="1"/>
  <c r="AB9" i="3"/>
  <c r="AC9" i="3" s="1"/>
  <c r="AB8" i="3"/>
  <c r="AC8" i="3" s="1"/>
  <c r="C9" i="4" s="1"/>
  <c r="E9" i="4" s="1"/>
  <c r="AD9" i="3" l="1"/>
  <c r="C10" i="4"/>
  <c r="E10" i="4" s="1"/>
  <c r="AD12" i="3"/>
  <c r="C14" i="4"/>
  <c r="E14" i="4" s="1"/>
  <c r="AD13" i="3"/>
  <c r="C16" i="4"/>
  <c r="E16" i="4" s="1"/>
  <c r="AD16" i="3"/>
  <c r="C19" i="4"/>
  <c r="E19" i="4" s="1"/>
  <c r="AD10" i="3"/>
  <c r="C12" i="4"/>
  <c r="E12" i="4" s="1"/>
  <c r="AD11" i="3"/>
  <c r="C13" i="4"/>
  <c r="E13" i="4" s="1"/>
  <c r="AD8" i="3"/>
  <c r="AB7" i="3"/>
  <c r="AC7" i="3" s="1"/>
  <c r="C7" i="4" s="1"/>
  <c r="E7" i="4" s="1"/>
  <c r="AB5" i="3"/>
  <c r="AC5" i="3" s="1"/>
  <c r="C6" i="4" s="1"/>
  <c r="E6" i="4" s="1"/>
  <c r="AB4" i="3"/>
  <c r="AC4" i="3" s="1"/>
  <c r="C5" i="4" s="1"/>
  <c r="E5" i="4" s="1"/>
  <c r="E15" i="4" l="1"/>
  <c r="E21" i="4"/>
  <c r="C21" i="4"/>
  <c r="C15" i="4"/>
  <c r="AD4" i="3"/>
  <c r="AD5" i="3"/>
  <c r="AD7" i="3"/>
  <c r="AB3" i="3"/>
  <c r="AC3" i="3" l="1"/>
  <c r="C4" i="4" s="1"/>
  <c r="C11" i="4" s="1"/>
  <c r="AB18" i="3"/>
  <c r="C22" i="4" l="1"/>
  <c r="E4" i="4"/>
  <c r="E11" i="4" s="1"/>
  <c r="E22" i="4" s="1"/>
  <c r="AD3" i="3"/>
  <c r="AD18" i="3" s="1"/>
  <c r="AC18" i="3"/>
</calcChain>
</file>

<file path=xl/sharedStrings.xml><?xml version="1.0" encoding="utf-8"?>
<sst xmlns="http://schemas.openxmlformats.org/spreadsheetml/2006/main" count="132" uniqueCount="106">
  <si>
    <t>0h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</si>
  <si>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</si>
  <si>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</si>
  <si>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</si>
  <si>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</si>
  <si>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</si>
  <si>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</si>
  <si>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</si>
  <si>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</si>
  <si>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</si>
  <si>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</si>
  <si>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</si>
  <si>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</si>
  <si>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</si>
  <si>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</si>
  <si>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</si>
  <si>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</si>
  <si>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</si>
  <si>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</si>
  <si>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</si>
  <si>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</si>
  <si>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</si>
  <si>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</si>
  <si>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</si>
  <si>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Cours</t>
  </si>
  <si>
    <t>Tableau diagnostique de mon emploi du temps </t>
  </si>
  <si>
    <t>nb. plages de 20 min.</t>
  </si>
  <si>
    <t>total en minutes</t>
  </si>
  <si>
    <t>total en heures</t>
  </si>
  <si>
    <t>activités</t>
  </si>
  <si>
    <t>Tableau diagnostique de mon emploi du temps- données groupées</t>
  </si>
  <si>
    <t>total en % d'une semaine de 168 heures</t>
  </si>
  <si>
    <t>Total</t>
  </si>
  <si>
    <t>Hres</t>
  </si>
  <si>
    <t>code à inscrire</t>
  </si>
  <si>
    <t>Emploi rémunéré</t>
  </si>
  <si>
    <t>Temps de transport</t>
  </si>
  <si>
    <t>Heures de repas</t>
  </si>
  <si>
    <t>Rendez-vous importants</t>
  </si>
  <si>
    <t>Exigences familiales</t>
  </si>
  <si>
    <t>Heures d'étude</t>
  </si>
  <si>
    <t>Heures de rédaction des travaux</t>
  </si>
  <si>
    <t>Rencontres d'équipe</t>
  </si>
  <si>
    <t>Tâches ménagères</t>
  </si>
  <si>
    <t>Loisirs et sorties</t>
  </si>
  <si>
    <t>Activités sportives</t>
  </si>
  <si>
    <t>Télé et ordi(Facebook et autres)</t>
  </si>
  <si>
    <t>Détente et relaxation</t>
  </si>
  <si>
    <t>incontournables</t>
  </si>
  <si>
    <t>études</t>
  </si>
  <si>
    <t>autres activités</t>
  </si>
  <si>
    <t>Heures de sommeil</t>
  </si>
  <si>
    <r>
      <t xml:space="preserve">LUNDI    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</si>
  <si>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MARDI    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</si>
  <si>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MERCREDI    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</si>
  <si>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JEUDI    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</si>
  <si>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VENDREDI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</si>
  <si>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SAMEDI                           </t>
    </r>
    <r>
      <rPr>
        <b/>
        <sz val="6"/>
        <color rgb="FF000000"/>
        <rFont val="Calibri"/>
        <family val="2"/>
      </rPr>
      <t>3 X  20 min</t>
    </r>
  </si>
  <si>
    <r>
      <t xml:space="preserve">DIMANCHE                           </t>
    </r>
    <r>
      <rPr>
        <b/>
        <sz val="6"/>
        <color rgb="FF000000"/>
        <rFont val="Calibri"/>
        <family val="2"/>
      </rPr>
      <t>3 X  20 min</t>
    </r>
  </si>
  <si>
    <t>Activités ou tâches</t>
  </si>
  <si>
    <t>Heures planifiées</t>
  </si>
  <si>
    <t>Heures réelles</t>
  </si>
  <si>
    <t>Grille horaire</t>
  </si>
  <si>
    <t>Les incontournables</t>
  </si>
  <si>
    <t>Périodes de cours</t>
  </si>
  <si>
    <t xml:space="preserve">Sous-total : </t>
  </si>
  <si>
    <t>Profession :</t>
  </si>
  <si>
    <t>Étudiant, étudiante</t>
  </si>
  <si>
    <t>Heures d’étude</t>
  </si>
  <si>
    <t>Rencontres d’équipe</t>
  </si>
  <si>
    <t>Autres activités</t>
  </si>
  <si>
    <t>Télévision et ordinateurs (Facebook et autres …)</t>
  </si>
  <si>
    <t>Sous-total :</t>
  </si>
  <si>
    <t xml:space="preserve">Total :  </t>
  </si>
  <si>
    <t>/ 168 heures</t>
  </si>
  <si>
    <t>Autoévaluation  de l’usage du temps</t>
  </si>
  <si>
    <t>ÉCHÉANCIER DE LA SESSION ________________________________</t>
  </si>
  <si>
    <t>Première partie de la session</t>
  </si>
  <si>
    <t>Titre des cours</t>
  </si>
  <si>
    <t>Semaine 1</t>
  </si>
  <si>
    <t>______</t>
  </si>
  <si>
    <t>Semaine 2</t>
  </si>
  <si>
    <t>Semaine 3</t>
  </si>
  <si>
    <t>Semaine 4</t>
  </si>
  <si>
    <t>Semaine 5</t>
  </si>
  <si>
    <t>Semaine 6</t>
  </si>
  <si>
    <t>Semaine 7</t>
  </si>
  <si>
    <t>Relâche</t>
  </si>
  <si>
    <t>Deuxième  partie de la session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</si>
  <si>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</si>
  <si>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</si>
  <si>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</si>
  <si>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</si>
  <si>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</si>
  <si>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</si>
  <si>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</si>
  <si>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</si>
  <si>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 xml:space="preserve">Est-ce j’ai eu le temps de tout faire ce qui était planifié? </t>
  </si>
  <si>
    <t>Est-ce que j’ai eu assez de latitude pour gérer les imprévus?</t>
  </si>
  <si>
    <t>Est-ce que ma charge de travail planifiée était réaliste?</t>
  </si>
  <si>
    <t>Est-ce que j’ai eu de la facilité à respecter mon horaire?</t>
  </si>
  <si>
    <t>Est-ce que j’ai bien mangé et dormi?</t>
  </si>
  <si>
    <t>Est-ce que j’ai pris du temps pour me détendre?</t>
  </si>
  <si>
    <t>OUI</t>
  </si>
  <si>
    <t>NON</t>
  </si>
  <si>
    <t>Heures de repas et soins corporels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</si>
</sst>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6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rgb="FF548DD4"/>
      <name val="Bradley Hand ITC"/>
      <family val="4"/>
    </font>
    <font>
      <b/>
      <sz val="10"/>
      <color rgb="FF548DD4"/>
      <name val="Lucida Handwriting"/>
      <family val="4"/>
    </font>
    <font>
      <b/>
      <sz val="8"/>
      <color rgb="FF548DD4"/>
      <name val="Lucida Handwriting"/>
      <family val="4"/>
    </font>
    <font>
      <b/>
      <sz val="10"/>
      <color rgb="FF548DD4"/>
      <name val="Bradley Hand ITC"/>
      <family val="4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548DD4"/>
      <name val="Lucida Handwriting"/>
      <family val="4"/>
    </font>
    <font>
      <b/>
      <sz val="10"/>
      <color theme="1"/>
      <name val="Bradley Hand ITC"/>
      <family val="4"/>
    </font>
    <font>
      <sz val="14"/>
      <color theme="1"/>
      <name val="Baskerville Old Face"/>
      <family val="1"/>
    </font>
    <font>
      <b/>
      <sz val="14"/>
      <color theme="1"/>
      <name val="Baskerville Old Face"/>
      <family val="1"/>
    </font>
    <font>
      <sz val="12"/>
      <color theme="1"/>
      <name val="Baskerville Old Face"/>
      <family val="1"/>
    </font>
    <font>
      <b/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15531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medium">
        <color theme="3" tint="0.39997558519241921"/>
      </right>
      <top style="double">
        <color theme="3" tint="0.39994506668294322"/>
      </top>
      <bottom style="double">
        <color theme="3" tint="0.39994506668294322"/>
      </bottom>
      <diagonal/>
    </border>
    <border>
      <left style="medium">
        <color theme="3" tint="0.39997558519241921"/>
      </left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 style="double">
        <color theme="3" tint="0.39994506668294322"/>
      </bottom>
      <diagonal/>
    </border>
    <border>
      <left/>
      <right style="double">
        <color theme="3" tint="0.39997558519241921"/>
      </right>
      <top style="double">
        <color theme="3" tint="0.39994506668294322"/>
      </top>
      <bottom style="double">
        <color theme="3" tint="0.39994506668294322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 style="medium">
        <color theme="3" tint="0.39997558519241921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theme="3" tint="0.39997558519241921"/>
      </top>
      <bottom style="medium">
        <color theme="3" tint="0.39997558519241921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theme="3" tint="0.39997558519241921"/>
      </top>
      <bottom style="double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ck">
        <color indexed="64"/>
      </left>
      <right style="thick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20" borderId="26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21" borderId="32" xfId="0" applyFont="1" applyFill="1" applyBorder="1" applyAlignment="1">
      <alignment horizontal="center" vertical="center" wrapText="1"/>
    </xf>
    <xf numFmtId="0" fontId="23" fillId="21" borderId="33" xfId="0" applyFont="1" applyFill="1" applyBorder="1" applyAlignment="1">
      <alignment horizontal="center" vertical="center" wrapText="1"/>
    </xf>
    <xf numFmtId="0" fontId="0" fillId="21" borderId="34" xfId="0" applyFill="1" applyBorder="1" applyAlignment="1">
      <alignment vertical="top" wrapText="1"/>
    </xf>
    <xf numFmtId="0" fontId="21" fillId="20" borderId="27" xfId="0" applyFont="1" applyFill="1" applyBorder="1" applyAlignment="1">
      <alignment vertical="center" wrapText="1"/>
    </xf>
    <xf numFmtId="0" fontId="21" fillId="20" borderId="36" xfId="0" applyFont="1" applyFill="1" applyBorder="1" applyAlignment="1">
      <alignment vertical="center" wrapText="1"/>
    </xf>
    <xf numFmtId="0" fontId="21" fillId="0" borderId="37" xfId="0" applyFont="1" applyBorder="1" applyAlignment="1">
      <alignment vertical="center" wrapText="1"/>
    </xf>
    <xf numFmtId="0" fontId="21" fillId="21" borderId="38" xfId="0" applyFont="1" applyFill="1" applyBorder="1" applyAlignment="1">
      <alignment vertical="center" wrapText="1"/>
    </xf>
    <xf numFmtId="0" fontId="21" fillId="20" borderId="26" xfId="0" applyFont="1" applyFill="1" applyBorder="1" applyAlignment="1">
      <alignment vertical="center" wrapText="1"/>
    </xf>
    <xf numFmtId="0" fontId="22" fillId="20" borderId="27" xfId="0" applyFont="1" applyFill="1" applyBorder="1" applyAlignment="1">
      <alignment vertical="center" wrapText="1"/>
    </xf>
    <xf numFmtId="0" fontId="0" fillId="20" borderId="28" xfId="0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vertical="center" wrapText="1"/>
    </xf>
    <xf numFmtId="0" fontId="0" fillId="0" borderId="0" xfId="0" applyProtection="1"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7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0" fillId="11" borderId="2" xfId="0" applyFont="1" applyFill="1" applyBorder="1" applyAlignment="1" applyProtection="1">
      <alignment horizontal="center"/>
      <protection locked="0"/>
    </xf>
    <xf numFmtId="0" fontId="12" fillId="17" borderId="2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18" borderId="16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9" fillId="0" borderId="18" xfId="0" applyFont="1" applyBorder="1" applyProtection="1">
      <protection locked="0"/>
    </xf>
    <xf numFmtId="0" fontId="10" fillId="12" borderId="3" xfId="0" applyFont="1" applyFill="1" applyBorder="1" applyAlignment="1" applyProtection="1">
      <alignment horizontal="center"/>
      <protection locked="0"/>
    </xf>
    <xf numFmtId="0" fontId="10" fillId="13" borderId="2" xfId="0" applyFont="1" applyFill="1" applyBorder="1" applyAlignment="1" applyProtection="1">
      <alignment horizontal="center"/>
      <protection locked="0"/>
    </xf>
    <xf numFmtId="0" fontId="10" fillId="15" borderId="2" xfId="0" applyFont="1" applyFill="1" applyBorder="1" applyAlignment="1" applyProtection="1">
      <alignment horizontal="center"/>
      <protection locked="0"/>
    </xf>
    <xf numFmtId="0" fontId="10" fillId="8" borderId="2" xfId="0" applyFont="1" applyFill="1" applyBorder="1" applyAlignment="1" applyProtection="1">
      <alignment horizontal="center"/>
      <protection locked="0"/>
    </xf>
    <xf numFmtId="0" fontId="10" fillId="9" borderId="2" xfId="0" applyFont="1" applyFill="1" applyBorder="1" applyAlignment="1" applyProtection="1">
      <alignment horizontal="center"/>
      <protection locked="0"/>
    </xf>
    <xf numFmtId="0" fontId="10" fillId="10" borderId="2" xfId="0" applyFont="1" applyFill="1" applyBorder="1" applyAlignment="1" applyProtection="1">
      <alignment horizontal="center"/>
      <protection locked="0"/>
    </xf>
    <xf numFmtId="0" fontId="10" fillId="16" borderId="16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Protection="1"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164" fontId="10" fillId="0" borderId="2" xfId="1" applyNumberFormat="1" applyFont="1" applyFill="1" applyBorder="1" applyAlignment="1" applyProtection="1">
      <alignment horizontal="center"/>
    </xf>
    <xf numFmtId="2" fontId="10" fillId="4" borderId="2" xfId="0" applyNumberFormat="1" applyFont="1" applyFill="1" applyBorder="1" applyAlignment="1" applyProtection="1">
      <alignment horizontal="center"/>
    </xf>
    <xf numFmtId="164" fontId="10" fillId="4" borderId="2" xfId="1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left" vertical="center" indent="9"/>
      <protection locked="0"/>
    </xf>
    <xf numFmtId="0" fontId="13" fillId="19" borderId="59" xfId="0" applyFont="1" applyFill="1" applyBorder="1" applyAlignment="1" applyProtection="1">
      <alignment vertical="center" wrapText="1"/>
      <protection locked="0"/>
    </xf>
    <xf numFmtId="0" fontId="14" fillId="19" borderId="21" xfId="0" applyFont="1" applyFill="1" applyBorder="1" applyAlignment="1" applyProtection="1">
      <alignment horizontal="center" vertical="center" wrapText="1"/>
      <protection locked="0"/>
    </xf>
    <xf numFmtId="0" fontId="14" fillId="19" borderId="22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2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7" fillId="19" borderId="56" xfId="0" applyFont="1" applyFill="1" applyBorder="1" applyAlignment="1" applyProtection="1">
      <alignment horizontal="right" vertical="center" wrapText="1"/>
      <protection locked="0"/>
    </xf>
    <xf numFmtId="2" fontId="16" fillId="19" borderId="56" xfId="0" applyNumberFormat="1" applyFont="1" applyFill="1" applyBorder="1" applyAlignment="1" applyProtection="1">
      <alignment horizontal="center" vertical="center" wrapText="1"/>
      <protection locked="0"/>
    </xf>
    <xf numFmtId="2" fontId="16" fillId="19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19" borderId="56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vertical="center" wrapText="1"/>
      <protection locked="0"/>
    </xf>
    <xf numFmtId="2" fontId="20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3" fillId="19" borderId="55" xfId="0" applyFont="1" applyFill="1" applyBorder="1" applyAlignment="1" applyProtection="1">
      <alignment vertical="center" wrapText="1"/>
      <protection locked="0"/>
    </xf>
    <xf numFmtId="0" fontId="17" fillId="19" borderId="58" xfId="0" applyFont="1" applyFill="1" applyBorder="1" applyAlignment="1" applyProtection="1">
      <alignment horizontal="right" vertical="center" wrapText="1"/>
      <protection locked="0"/>
    </xf>
    <xf numFmtId="0" fontId="16" fillId="19" borderId="58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vertical="center" wrapText="1"/>
      <protection locked="0"/>
    </xf>
    <xf numFmtId="0" fontId="13" fillId="19" borderId="23" xfId="0" applyFont="1" applyFill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vertical="center" wrapText="1"/>
      <protection locked="0"/>
    </xf>
    <xf numFmtId="0" fontId="18" fillId="0" borderId="55" xfId="0" applyFont="1" applyBorder="1" applyAlignment="1" applyProtection="1">
      <alignment horizontal="right" vertical="center" wrapText="1"/>
      <protection locked="0"/>
    </xf>
    <xf numFmtId="2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24" fillId="22" borderId="0" xfId="0" applyFont="1" applyFill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2" fontId="20" fillId="0" borderId="24" xfId="0" applyNumberFormat="1" applyFont="1" applyBorder="1" applyAlignment="1" applyProtection="1">
      <alignment horizontal="center" vertical="center" wrapText="1"/>
    </xf>
    <xf numFmtId="2" fontId="16" fillId="19" borderId="56" xfId="0" applyNumberFormat="1" applyFont="1" applyFill="1" applyBorder="1" applyAlignment="1" applyProtection="1">
      <alignment horizontal="center" vertical="center" wrapText="1"/>
    </xf>
    <xf numFmtId="0" fontId="16" fillId="19" borderId="58" xfId="0" applyFont="1" applyFill="1" applyBorder="1" applyAlignment="1" applyProtection="1">
      <alignment horizontal="center" vertical="center" wrapText="1"/>
    </xf>
    <xf numFmtId="2" fontId="20" fillId="0" borderId="57" xfId="0" applyNumberFormat="1" applyFont="1" applyBorder="1" applyAlignment="1" applyProtection="1">
      <alignment horizontal="center" vertical="center" wrapText="1"/>
    </xf>
    <xf numFmtId="2" fontId="16" fillId="0" borderId="55" xfId="0" applyNumberFormat="1" applyFont="1" applyBorder="1" applyAlignment="1" applyProtection="1">
      <alignment horizontal="center" vertical="center" wrapText="1"/>
    </xf>
    <xf numFmtId="2" fontId="16" fillId="19" borderId="24" xfId="0" applyNumberFormat="1" applyFont="1" applyFill="1" applyBorder="1" applyAlignment="1" applyProtection="1">
      <alignment horizontal="center" vertical="center" wrapText="1"/>
    </xf>
    <xf numFmtId="2" fontId="16" fillId="0" borderId="25" xfId="0" applyNumberFormat="1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textRotation="90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10" fillId="0" borderId="19" xfId="0" applyFont="1" applyBorder="1" applyAlignment="1" applyProtection="1">
      <alignment horizontal="center" vertical="center" textRotation="90"/>
      <protection locked="0"/>
    </xf>
    <xf numFmtId="0" fontId="10" fillId="0" borderId="2" xfId="0" applyFont="1" applyBorder="1" applyAlignment="1" applyProtection="1">
      <alignment horizontal="center" vertical="center" textRotation="90"/>
      <protection locked="0"/>
    </xf>
    <xf numFmtId="0" fontId="10" fillId="0" borderId="14" xfId="0" applyFont="1" applyBorder="1" applyAlignment="1" applyProtection="1">
      <alignment horizontal="center" vertical="center" textRotation="90"/>
      <protection locked="0"/>
    </xf>
    <xf numFmtId="0" fontId="10" fillId="14" borderId="16" xfId="0" applyFont="1" applyFill="1" applyBorder="1" applyAlignment="1" applyProtection="1">
      <alignment horizontal="center" vertical="center" textRotation="90"/>
      <protection locked="0"/>
    </xf>
    <xf numFmtId="0" fontId="10" fillId="14" borderId="17" xfId="0" applyFont="1" applyFill="1" applyBorder="1" applyAlignment="1" applyProtection="1">
      <alignment horizontal="center" vertical="center" textRotation="90"/>
      <protection locked="0"/>
    </xf>
    <xf numFmtId="0" fontId="10" fillId="14" borderId="3" xfId="0" applyFont="1" applyFill="1" applyBorder="1" applyAlignment="1" applyProtection="1">
      <alignment horizontal="center" vertical="center" textRotation="90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0" fontId="24" fillId="0" borderId="65" xfId="0" applyFont="1" applyBorder="1" applyAlignment="1" applyProtection="1">
      <alignment horizontal="left" vertical="center" wrapText="1"/>
      <protection locked="0"/>
    </xf>
    <xf numFmtId="0" fontId="24" fillId="0" borderId="53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5" fillId="0" borderId="60" xfId="0" applyFont="1" applyBorder="1" applyAlignment="1" applyProtection="1">
      <alignment vertical="center" wrapText="1"/>
      <protection locked="0"/>
    </xf>
    <xf numFmtId="0" fontId="15" fillId="0" borderId="61" xfId="0" applyFont="1" applyBorder="1" applyAlignment="1" applyProtection="1">
      <alignment vertical="center" wrapText="1"/>
      <protection locked="0"/>
    </xf>
    <xf numFmtId="0" fontId="15" fillId="0" borderId="62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1" fillId="20" borderId="49" xfId="0" applyFont="1" applyFill="1" applyBorder="1" applyAlignment="1">
      <alignment vertical="center" wrapText="1"/>
    </xf>
    <xf numFmtId="0" fontId="21" fillId="20" borderId="27" xfId="0" applyFont="1" applyFill="1" applyBorder="1" applyAlignment="1">
      <alignment vertical="center" wrapText="1"/>
    </xf>
    <xf numFmtId="0" fontId="21" fillId="20" borderId="35" xfId="0" applyFont="1" applyFill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21" fillId="20" borderId="39" xfId="0" applyFont="1" applyFill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21" borderId="52" xfId="0" applyFont="1" applyFill="1" applyBorder="1" applyAlignment="1">
      <alignment vertical="center" wrapText="1"/>
    </xf>
    <xf numFmtId="0" fontId="21" fillId="21" borderId="47" xfId="0" applyFont="1" applyFill="1" applyBorder="1" applyAlignment="1">
      <alignment vertical="center" wrapText="1"/>
    </xf>
    <xf numFmtId="0" fontId="21" fillId="21" borderId="48" xfId="0" applyFont="1" applyFill="1" applyBorder="1" applyAlignment="1">
      <alignment vertical="center" wrapText="1"/>
    </xf>
    <xf numFmtId="0" fontId="21" fillId="21" borderId="46" xfId="0" applyFont="1" applyFill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70">
    <dxf>
      <font>
        <color rgb="FF339933"/>
      </font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rgb="FF002060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patternFill>
          <bgColor rgb="FF15531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2060"/>
        </patternFill>
      </fill>
    </dxf>
    <dxf>
      <fill>
        <patternFill>
          <bgColor rgb="FFFFFF00"/>
        </patternFill>
      </fill>
    </dxf>
    <dxf>
      <fill>
        <patternFill>
          <bgColor theme="5" tint="-0.499984740745262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 patternType="lightGrid">
          <fgColor theme="0" tint="-0.14996795556505021"/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2060"/>
        </patternFill>
      </fill>
    </dxf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2" tint="-0.499984740745262"/>
        </patternFill>
      </fill>
    </dxf>
    <dxf>
      <fill>
        <patternFill>
          <bgColor rgb="FF00B050"/>
        </pattern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patternFill>
          <bgColor rgb="FF15531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002060"/>
        </patternFill>
      </fill>
    </dxf>
    <dxf>
      <fill>
        <patternFill>
          <bgColor rgb="FFFFFF00"/>
        </patternFill>
      </fill>
    </dxf>
    <dxf>
      <fill>
        <patternFill>
          <bgColor theme="5" tint="-0.499984740745262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 patternType="lightGrid">
          <fgColor theme="0" tint="-0.14996795556505021"/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auto="1"/>
      </font>
    </dxf>
  </dxfs>
  <tableStyles count="0" defaultTableStyle="TableStyleMedium2" defaultPivotStyle="PivotStyleLight16"/>
  <colors>
    <mruColors>
      <color rgb="FF339933"/>
      <color rgb="FF1553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A" sz="1400"/>
              <a:t>Graphique diagnostique de mon emploi du temps (en heure par semaine) </a:t>
            </a:r>
          </a:p>
        </c:rich>
      </c:tx>
      <c:layout>
        <c:manualLayout>
          <c:xMode val="edge"/>
          <c:yMode val="edge"/>
          <c:x val="0.2076440684722563"/>
          <c:y val="1.00996893736906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10374826742169E-2"/>
          <c:y val="7.341819555433983E-2"/>
          <c:w val="0.92768226069119641"/>
          <c:h val="0.575398096950040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Diagnostic!$Z$3:$Z$17</c:f>
              <c:strCache>
                <c:ptCount val="15"/>
                <c:pt idx="0">
                  <c:v>Cours</c:v>
                </c:pt>
                <c:pt idx="1">
                  <c:v>Emploi rémunéré</c:v>
                </c:pt>
                <c:pt idx="2">
                  <c:v>Temps de transport</c:v>
                </c:pt>
                <c:pt idx="3">
                  <c:v>Heures de sommeil</c:v>
                </c:pt>
                <c:pt idx="4">
                  <c:v>Heures de repas et soins corporels</c:v>
                </c:pt>
                <c:pt idx="5">
                  <c:v>Rendez-vous importants</c:v>
                </c:pt>
                <c:pt idx="6">
                  <c:v>Exigences familiales</c:v>
                </c:pt>
                <c:pt idx="7">
                  <c:v>Heures d'étude</c:v>
                </c:pt>
                <c:pt idx="8">
                  <c:v>Heures de rédaction des travaux</c:v>
                </c:pt>
                <c:pt idx="9">
                  <c:v>Rencontres d'équipe</c:v>
                </c:pt>
                <c:pt idx="10">
                  <c:v>Tâches ménagères</c:v>
                </c:pt>
                <c:pt idx="11">
                  <c:v>Loisirs et sorties</c:v>
                </c:pt>
                <c:pt idx="12">
                  <c:v>Activités sportives</c:v>
                </c:pt>
                <c:pt idx="13">
                  <c:v>Télé et ordi(Facebook et autres)</c:v>
                </c:pt>
                <c:pt idx="14">
                  <c:v>Détente et relaxation</c:v>
                </c:pt>
              </c:strCache>
            </c:strRef>
          </c:cat>
          <c:val>
            <c:numRef>
              <c:f>Diagnostic!$AC$3:$AC$17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1-43A8-9C13-A7C5DE0EE5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251776"/>
        <c:axId val="82253696"/>
      </c:barChart>
      <c:catAx>
        <c:axId val="8225177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nextTo"/>
        <c:crossAx val="82253696"/>
        <c:crosses val="autoZero"/>
        <c:auto val="1"/>
        <c:lblAlgn val="ctr"/>
        <c:lblOffset val="100"/>
        <c:noMultiLvlLbl val="0"/>
      </c:catAx>
      <c:valAx>
        <c:axId val="82253696"/>
        <c:scaling>
          <c:orientation val="minMax"/>
          <c:max val="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Heures</a:t>
                </a:r>
              </a:p>
            </c:rich>
          </c:tx>
          <c:layout>
            <c:manualLayout>
              <c:xMode val="edge"/>
              <c:yMode val="edge"/>
              <c:x val="3.5215132158659393E-4"/>
              <c:y val="0.2791414560022102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291801</xdr:colOff>
      <xdr:row>0</xdr:row>
      <xdr:rowOff>110836</xdr:rowOff>
    </xdr:from>
    <xdr:to>
      <xdr:col>0</xdr:col>
      <xdr:colOff>1069456</xdr:colOff>
      <xdr:row>2</xdr:row>
      <xdr:rowOff>68423</xdr:rowOff>
    </xdr:to>
    <xdr:pic>
      <xdr:nvPicPr>
        <xdr:cNvPr id="2" name="Image 1" descr="C:\Users\lucie.mccarthy\AppData\Local\Microsoft\Windows\Temporary Internet Files\Content.IE5\2UT5D2DU\temps-course-g[1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39929">
          <a:off x="291801" y="110836"/>
          <a:ext cx="777655" cy="3870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</xdr:colOff>
      <xdr:row>22</xdr:row>
      <xdr:rowOff>129540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pane ySplit="2" topLeftCell="A3" activePane="bottomLeft" state="frozen"/>
      <selection pane="bottomLeft" activeCell="E17" sqref="E17"/>
    </sheetView>
  </sheetViews>
  <sheetFormatPr baseColWidth="10" defaultColWidth="11.42578125" defaultRowHeight="15"/>
  <cols>
    <col min="1" max="1" width="7.28515625" style="24" customWidth="1"/>
    <col min="2" max="22" width="3.7109375" style="24" customWidth="1"/>
    <col min="23" max="23" width="2.7109375" style="24" customWidth="1"/>
    <col min="24" max="24" width="5.7109375" style="24" customWidth="1"/>
    <col min="25" max="25" width="7.140625" style="24" customWidth="1"/>
    <col min="26" max="26" width="22.42578125" style="24" customWidth="1"/>
    <col min="27" max="27" width="0.5703125" style="24" customWidth="1"/>
    <col min="28" max="29" width="9.28515625" style="24" customWidth="1"/>
    <col min="30" max="30" width="14.140625" style="24" customWidth="1"/>
    <col min="31" max="16384" width="11.42578125" style="24"/>
  </cols>
  <sheetData>
    <row r="1" spans="1:30" ht="16.149999999999999" customHeight="1" thickBot="1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Y1" s="108" t="s">
        <v>30</v>
      </c>
      <c r="Z1" s="109"/>
      <c r="AA1" s="109"/>
      <c r="AB1" s="109"/>
      <c r="AC1" s="109"/>
      <c r="AD1" s="110"/>
    </row>
    <row r="2" spans="1:30" ht="21" customHeight="1" thickTop="1" thickBot="1">
      <c r="A2" s="25" t="s">
        <v>33</v>
      </c>
      <c r="B2" s="111" t="s">
        <v>52</v>
      </c>
      <c r="C2" s="112"/>
      <c r="D2" s="113"/>
      <c r="E2" s="111" t="s">
        <v>53</v>
      </c>
      <c r="F2" s="112"/>
      <c r="G2" s="113"/>
      <c r="H2" s="111" t="s">
        <v>54</v>
      </c>
      <c r="I2" s="112"/>
      <c r="J2" s="113"/>
      <c r="K2" s="111" t="s">
        <v>55</v>
      </c>
      <c r="L2" s="112"/>
      <c r="M2" s="113"/>
      <c r="N2" s="111" t="s">
        <v>56</v>
      </c>
      <c r="O2" s="112"/>
      <c r="P2" s="113"/>
      <c r="Q2" s="111" t="s">
        <v>57</v>
      </c>
      <c r="R2" s="112"/>
      <c r="S2" s="113"/>
      <c r="T2" s="111" t="s">
        <v>58</v>
      </c>
      <c r="U2" s="112"/>
      <c r="V2" s="113"/>
      <c r="Y2" s="26" t="s">
        <v>34</v>
      </c>
      <c r="Z2" s="27" t="s">
        <v>29</v>
      </c>
      <c r="AA2" s="28" t="s">
        <v>26</v>
      </c>
      <c r="AB2" s="28" t="s">
        <v>27</v>
      </c>
      <c r="AC2" s="29" t="s">
        <v>28</v>
      </c>
      <c r="AD2" s="29" t="s">
        <v>31</v>
      </c>
    </row>
    <row r="3" spans="1:30" s="32" customFormat="1" ht="13.15" customHeight="1" thickTop="1" thickBot="1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X3" s="98" t="s">
        <v>48</v>
      </c>
      <c r="Y3" s="33">
        <v>1</v>
      </c>
      <c r="Z3" s="34" t="s">
        <v>24</v>
      </c>
      <c r="AA3" s="35">
        <f>COUNTIF(B$3:V$26,1)</f>
        <v>0</v>
      </c>
      <c r="AB3" s="58">
        <f t="shared" ref="AB3:AB13" si="0">(AA3*20)</f>
        <v>0</v>
      </c>
      <c r="AC3" s="59">
        <f>AB3/60</f>
        <v>0</v>
      </c>
      <c r="AD3" s="60">
        <f>AC3/168</f>
        <v>0</v>
      </c>
    </row>
    <row r="4" spans="1:30" s="32" customFormat="1" ht="13.15" customHeight="1" thickBot="1">
      <c r="A4" s="36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X4" s="99"/>
      <c r="Y4" s="37">
        <v>2</v>
      </c>
      <c r="Z4" s="34" t="s">
        <v>35</v>
      </c>
      <c r="AA4" s="35">
        <f>COUNTIF(B$3:V$26,2)</f>
        <v>0</v>
      </c>
      <c r="AB4" s="58">
        <f t="shared" si="0"/>
        <v>0</v>
      </c>
      <c r="AC4" s="59">
        <f t="shared" ref="AC4:AC16" si="1">AB4/60</f>
        <v>0</v>
      </c>
      <c r="AD4" s="60">
        <f t="shared" ref="AD4:AD16" si="2">AC4/168</f>
        <v>0</v>
      </c>
    </row>
    <row r="5" spans="1:30" s="32" customFormat="1" ht="13.15" customHeight="1" thickBot="1">
      <c r="A5" s="38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X5" s="99"/>
      <c r="Y5" s="39">
        <v>3</v>
      </c>
      <c r="Z5" s="34" t="s">
        <v>36</v>
      </c>
      <c r="AA5" s="35">
        <f>COUNTIF(B$3:V$26,3)</f>
        <v>0</v>
      </c>
      <c r="AB5" s="58">
        <f t="shared" si="0"/>
        <v>0</v>
      </c>
      <c r="AC5" s="59">
        <f t="shared" si="1"/>
        <v>0</v>
      </c>
      <c r="AD5" s="60">
        <f t="shared" si="2"/>
        <v>0</v>
      </c>
    </row>
    <row r="6" spans="1:30" s="32" customFormat="1" ht="13.15" customHeight="1" thickBot="1">
      <c r="A6" s="36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X6" s="99"/>
      <c r="Y6" s="40">
        <v>4</v>
      </c>
      <c r="Z6" s="34" t="s">
        <v>51</v>
      </c>
      <c r="AA6" s="35">
        <f>COUNTIF(B$3:V$26,4)</f>
        <v>0</v>
      </c>
      <c r="AB6" s="58">
        <f t="shared" si="0"/>
        <v>0</v>
      </c>
      <c r="AC6" s="59">
        <f t="shared" si="1"/>
        <v>0</v>
      </c>
      <c r="AD6" s="60">
        <f t="shared" si="2"/>
        <v>0</v>
      </c>
    </row>
    <row r="7" spans="1:30" s="32" customFormat="1" ht="13.15" customHeight="1" thickBot="1">
      <c r="A7" s="38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X7" s="99"/>
      <c r="Y7" s="41">
        <v>5</v>
      </c>
      <c r="Z7" s="34" t="s">
        <v>105</v>
      </c>
      <c r="AA7" s="35">
        <f>COUNTIF(B$3:V$26,5)</f>
        <v>0</v>
      </c>
      <c r="AB7" s="58">
        <f t="shared" si="0"/>
        <v>0</v>
      </c>
      <c r="AC7" s="59">
        <f t="shared" si="1"/>
        <v>0</v>
      </c>
      <c r="AD7" s="60">
        <f t="shared" si="2"/>
        <v>0</v>
      </c>
    </row>
    <row r="8" spans="1:30" s="32" customFormat="1" ht="13.15" customHeight="1" thickBot="1">
      <c r="A8" s="36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99"/>
      <c r="Y8" s="42">
        <v>6</v>
      </c>
      <c r="Z8" s="43" t="s">
        <v>38</v>
      </c>
      <c r="AA8" s="35">
        <f>COUNTIF(B$3:V$26,6)</f>
        <v>0</v>
      </c>
      <c r="AB8" s="58">
        <f t="shared" si="0"/>
        <v>0</v>
      </c>
      <c r="AC8" s="59">
        <f t="shared" si="1"/>
        <v>0</v>
      </c>
      <c r="AD8" s="60">
        <f t="shared" si="2"/>
        <v>0</v>
      </c>
    </row>
    <row r="9" spans="1:30" s="32" customFormat="1" ht="13.15" customHeight="1" thickBot="1">
      <c r="A9" s="38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X9" s="100"/>
      <c r="Y9" s="44">
        <v>7</v>
      </c>
      <c r="Z9" s="45" t="s">
        <v>39</v>
      </c>
      <c r="AA9" s="35">
        <f>COUNTIF(B$3:V$26,7)</f>
        <v>0</v>
      </c>
      <c r="AB9" s="58">
        <f t="shared" si="0"/>
        <v>0</v>
      </c>
      <c r="AC9" s="59">
        <f t="shared" si="1"/>
        <v>0</v>
      </c>
      <c r="AD9" s="60">
        <f t="shared" si="2"/>
        <v>0</v>
      </c>
    </row>
    <row r="10" spans="1:30" s="32" customFormat="1" ht="13.15" customHeight="1" thickBot="1">
      <c r="A10" s="36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X10" s="103" t="s">
        <v>49</v>
      </c>
      <c r="Y10" s="46">
        <v>8</v>
      </c>
      <c r="Z10" s="34" t="s">
        <v>40</v>
      </c>
      <c r="AA10" s="35">
        <f>COUNTIF(B$3:V$26,8)</f>
        <v>0</v>
      </c>
      <c r="AB10" s="58">
        <f t="shared" si="0"/>
        <v>0</v>
      </c>
      <c r="AC10" s="59">
        <f t="shared" si="1"/>
        <v>0</v>
      </c>
      <c r="AD10" s="60">
        <f t="shared" si="2"/>
        <v>0</v>
      </c>
    </row>
    <row r="11" spans="1:30" s="32" customFormat="1" ht="13.15" customHeight="1" thickBot="1">
      <c r="A11" s="38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X11" s="104"/>
      <c r="Y11" s="47">
        <v>9</v>
      </c>
      <c r="Z11" s="34" t="s">
        <v>41</v>
      </c>
      <c r="AA11" s="35">
        <f>COUNTIF(B$3:V$26,9)</f>
        <v>0</v>
      </c>
      <c r="AB11" s="58">
        <f t="shared" si="0"/>
        <v>0</v>
      </c>
      <c r="AC11" s="59">
        <f t="shared" si="1"/>
        <v>0</v>
      </c>
      <c r="AD11" s="60">
        <f t="shared" si="2"/>
        <v>0</v>
      </c>
    </row>
    <row r="12" spans="1:30" s="32" customFormat="1" ht="13.15" customHeight="1" thickBot="1">
      <c r="A12" s="36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05"/>
      <c r="Y12" s="48">
        <v>10</v>
      </c>
      <c r="Z12" s="34" t="s">
        <v>42</v>
      </c>
      <c r="AA12" s="35">
        <f>COUNTIF(B$3:V$26,10)</f>
        <v>0</v>
      </c>
      <c r="AB12" s="58">
        <f t="shared" si="0"/>
        <v>0</v>
      </c>
      <c r="AC12" s="59">
        <f t="shared" si="1"/>
        <v>0</v>
      </c>
      <c r="AD12" s="60">
        <f t="shared" si="2"/>
        <v>0</v>
      </c>
    </row>
    <row r="13" spans="1:30" s="32" customFormat="1" ht="13.15" customHeight="1" thickBot="1">
      <c r="A13" s="38" t="s">
        <v>10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X13" s="101" t="s">
        <v>50</v>
      </c>
      <c r="Y13" s="49">
        <v>11</v>
      </c>
      <c r="Z13" s="34" t="s">
        <v>43</v>
      </c>
      <c r="AA13" s="35">
        <f>COUNTIF(B$3:V$26,11)</f>
        <v>0</v>
      </c>
      <c r="AB13" s="58">
        <f t="shared" si="0"/>
        <v>0</v>
      </c>
      <c r="AC13" s="59">
        <f t="shared" si="1"/>
        <v>0</v>
      </c>
      <c r="AD13" s="60">
        <f t="shared" si="2"/>
        <v>0</v>
      </c>
    </row>
    <row r="14" spans="1:30" s="32" customFormat="1" ht="13.15" customHeight="1" thickBot="1">
      <c r="A14" s="36" t="s">
        <v>11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X14" s="101"/>
      <c r="Y14" s="50">
        <v>12</v>
      </c>
      <c r="Z14" s="34" t="s">
        <v>44</v>
      </c>
      <c r="AA14" s="35">
        <f>COUNTIF(B$3:V$26,12)</f>
        <v>0</v>
      </c>
      <c r="AB14" s="58">
        <f t="shared" ref="AB14:AB16" si="3">(AA14*20)</f>
        <v>0</v>
      </c>
      <c r="AC14" s="59">
        <f t="shared" si="1"/>
        <v>0</v>
      </c>
      <c r="AD14" s="60">
        <f t="shared" si="2"/>
        <v>0</v>
      </c>
    </row>
    <row r="15" spans="1:30" s="32" customFormat="1" ht="13.15" customHeight="1" thickBot="1">
      <c r="A15" s="38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X15" s="101"/>
      <c r="Y15" s="51">
        <v>13</v>
      </c>
      <c r="Z15" s="34" t="s">
        <v>45</v>
      </c>
      <c r="AA15" s="35">
        <f>COUNTIF(B$3:V$26,13)</f>
        <v>0</v>
      </c>
      <c r="AB15" s="58">
        <f t="shared" si="3"/>
        <v>0</v>
      </c>
      <c r="AC15" s="59">
        <f t="shared" si="1"/>
        <v>0</v>
      </c>
      <c r="AD15" s="60">
        <f t="shared" si="2"/>
        <v>0</v>
      </c>
    </row>
    <row r="16" spans="1:30" s="32" customFormat="1" ht="13.15" customHeight="1" thickBot="1">
      <c r="A16" s="36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X16" s="101"/>
      <c r="Y16" s="52">
        <v>14</v>
      </c>
      <c r="Z16" s="34" t="s">
        <v>46</v>
      </c>
      <c r="AA16" s="35">
        <f>COUNTIF(B$3:V$26,14)</f>
        <v>0</v>
      </c>
      <c r="AB16" s="58">
        <f t="shared" si="3"/>
        <v>0</v>
      </c>
      <c r="AC16" s="59">
        <f t="shared" si="1"/>
        <v>0</v>
      </c>
      <c r="AD16" s="60">
        <f t="shared" si="2"/>
        <v>0</v>
      </c>
    </row>
    <row r="17" spans="1:30" s="32" customFormat="1" ht="13.15" customHeight="1" thickBot="1">
      <c r="A17" s="38" t="s">
        <v>14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X17" s="102"/>
      <c r="Y17" s="53">
        <v>15</v>
      </c>
      <c r="Z17" s="54" t="s">
        <v>47</v>
      </c>
      <c r="AA17" s="35">
        <f>COUNTIF(B$3:V$26,15)</f>
        <v>0</v>
      </c>
      <c r="AB17" s="58">
        <f>(AA17*20)</f>
        <v>0</v>
      </c>
      <c r="AC17" s="59">
        <f>AB17/60</f>
        <v>0</v>
      </c>
      <c r="AD17" s="60">
        <f>AC17/168</f>
        <v>0</v>
      </c>
    </row>
    <row r="18" spans="1:30" s="32" customFormat="1" ht="13.15" customHeight="1" thickBot="1">
      <c r="A18" s="36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Y18" s="106" t="s">
        <v>32</v>
      </c>
      <c r="Z18" s="107"/>
      <c r="AA18" s="55">
        <f>SUM(AA3:AA17)</f>
        <v>0</v>
      </c>
      <c r="AB18" s="61">
        <f>SUM(AB3:AB17)</f>
        <v>0</v>
      </c>
      <c r="AC18" s="61">
        <f>SUM(AC3:AC17)</f>
        <v>0</v>
      </c>
      <c r="AD18" s="62">
        <f>SUM(AD3:AD17)</f>
        <v>0</v>
      </c>
    </row>
    <row r="19" spans="1:30" s="32" customFormat="1" ht="13.15" customHeight="1" thickBot="1">
      <c r="A19" s="38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30" s="32" customFormat="1" ht="13.15" customHeight="1" thickBot="1">
      <c r="A20" s="36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30" s="32" customFormat="1" ht="13.15" customHeight="1" thickBot="1">
      <c r="A21" s="38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30" s="32" customFormat="1" ht="13.15" customHeight="1" thickBot="1">
      <c r="A22" s="36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30" s="32" customFormat="1" ht="13.15" customHeight="1" thickBot="1">
      <c r="A23" s="38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30" s="32" customFormat="1" ht="13.15" customHeight="1" thickBot="1">
      <c r="A24" s="36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56"/>
    </row>
    <row r="25" spans="1:30" s="32" customFormat="1" ht="13.15" customHeight="1" thickBot="1">
      <c r="A25" s="38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30" s="32" customFormat="1" ht="13.15" customHeight="1" thickBot="1">
      <c r="A26" s="57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30" ht="15.75" thickTop="1"/>
  </sheetData>
  <sheetProtection sheet="1" objects="1" scenarios="1"/>
  <mergeCells count="13">
    <mergeCell ref="B2:D2"/>
    <mergeCell ref="A1:V1"/>
    <mergeCell ref="E2:G2"/>
    <mergeCell ref="H2:J2"/>
    <mergeCell ref="K2:M2"/>
    <mergeCell ref="N2:P2"/>
    <mergeCell ref="Q2:S2"/>
    <mergeCell ref="T2:V2"/>
    <mergeCell ref="X3:X9"/>
    <mergeCell ref="X13:X17"/>
    <mergeCell ref="X10:X12"/>
    <mergeCell ref="Y18:Z18"/>
    <mergeCell ref="Y1:AD1"/>
  </mergeCells>
  <conditionalFormatting sqref="B3:V26">
    <cfRule type="cellIs" dxfId="69" priority="35" operator="equal">
      <formula>2</formula>
    </cfRule>
    <cfRule type="cellIs" dxfId="68" priority="36" operator="equal">
      <formula>7</formula>
    </cfRule>
    <cfRule type="cellIs" dxfId="67" priority="37" operator="equal">
      <formula>1</formula>
    </cfRule>
    <cfRule type="cellIs" dxfId="66" priority="38" operator="equal">
      <formula>4</formula>
    </cfRule>
    <cfRule type="cellIs" dxfId="65" priority="40" operator="equal">
      <formula>15</formula>
    </cfRule>
    <cfRule type="cellIs" dxfId="64" priority="41" operator="equal">
      <formula>7</formula>
    </cfRule>
    <cfRule type="cellIs" dxfId="63" priority="42" operator="equal">
      <formula>6</formula>
    </cfRule>
    <cfRule type="cellIs" dxfId="62" priority="43" operator="equal">
      <formula>2</formula>
    </cfRule>
    <cfRule type="cellIs" dxfId="61" priority="44" operator="equal">
      <formula>1</formula>
    </cfRule>
    <cfRule type="cellIs" dxfId="60" priority="45" operator="equal">
      <formula>15</formula>
    </cfRule>
    <cfRule type="cellIs" dxfId="59" priority="46" operator="equal">
      <formula>15</formula>
    </cfRule>
    <cfRule type="cellIs" dxfId="58" priority="47" operator="equal">
      <formula>15</formula>
    </cfRule>
    <cfRule type="cellIs" dxfId="57" priority="48" operator="equal">
      <formula>14</formula>
    </cfRule>
    <cfRule type="cellIs" dxfId="56" priority="49" operator="equal">
      <formula>13</formula>
    </cfRule>
    <cfRule type="cellIs" dxfId="55" priority="50" operator="equal">
      <formula>6</formula>
    </cfRule>
    <cfRule type="cellIs" dxfId="54" priority="51" operator="equal">
      <formula>2</formula>
    </cfRule>
    <cfRule type="cellIs" dxfId="53" priority="52" operator="equal">
      <formula>12</formula>
    </cfRule>
    <cfRule type="cellIs" dxfId="52" priority="53" operator="equal">
      <formula>11</formula>
    </cfRule>
    <cfRule type="cellIs" dxfId="51" priority="65" operator="equal">
      <formula>1</formula>
    </cfRule>
    <cfRule type="cellIs" dxfId="50" priority="66" operator="equal">
      <formula>2</formula>
    </cfRule>
    <cfRule type="cellIs" dxfId="49" priority="67" operator="equal">
      <formula>1</formula>
    </cfRule>
    <cfRule type="cellIs" dxfId="48" priority="68" operator="equal">
      <formula>4</formula>
    </cfRule>
  </conditionalFormatting>
  <conditionalFormatting sqref="B3:V26">
    <cfRule type="cellIs" dxfId="47" priority="64" operator="equal">
      <formula>2</formula>
    </cfRule>
  </conditionalFormatting>
  <conditionalFormatting sqref="B3:V26">
    <cfRule type="cellIs" dxfId="46" priority="55" operator="equal">
      <formula>9</formula>
    </cfRule>
    <cfRule type="cellIs" dxfId="45" priority="56" operator="equal">
      <formula>10</formula>
    </cfRule>
    <cfRule type="cellIs" dxfId="44" priority="57" operator="equal">
      <formula>9</formula>
    </cfRule>
    <cfRule type="cellIs" dxfId="43" priority="58" operator="equal">
      <formula>8</formula>
    </cfRule>
    <cfRule type="cellIs" dxfId="42" priority="59" operator="equal">
      <formula>7</formula>
    </cfRule>
    <cfRule type="cellIs" dxfId="41" priority="60" operator="equal">
      <formula>6</formula>
    </cfRule>
    <cfRule type="cellIs" dxfId="40" priority="61" operator="equal">
      <formula>5</formula>
    </cfRule>
    <cfRule type="cellIs" dxfId="39" priority="62" operator="equal">
      <formula>3</formula>
    </cfRule>
    <cfRule type="cellIs" dxfId="38" priority="63" operator="equal">
      <formula>2</formula>
    </cfRule>
  </conditionalFormatting>
  <conditionalFormatting sqref="B3:V26">
    <cfRule type="cellIs" dxfId="37" priority="54" operator="equal">
      <formula>6</formula>
    </cfRule>
  </conditionalFormatting>
  <conditionalFormatting sqref="B3:V27">
    <cfRule type="cellIs" dxfId="36" priority="39" operator="equal">
      <formula>4</formula>
    </cfRule>
  </conditionalFormatting>
  <conditionalFormatting sqref="Y17">
    <cfRule type="cellIs" dxfId="35" priority="1" operator="equal">
      <formula>2</formula>
    </cfRule>
    <cfRule type="cellIs" dxfId="34" priority="2" operator="equal">
      <formula>7</formula>
    </cfRule>
    <cfRule type="cellIs" dxfId="33" priority="3" operator="equal">
      <formula>1</formula>
    </cfRule>
    <cfRule type="cellIs" dxfId="32" priority="4" operator="equal">
      <formula>4</formula>
    </cfRule>
    <cfRule type="cellIs" dxfId="31" priority="6" operator="equal">
      <formula>15</formula>
    </cfRule>
    <cfRule type="cellIs" dxfId="30" priority="7" operator="equal">
      <formula>7</formula>
    </cfRule>
    <cfRule type="cellIs" dxfId="29" priority="8" operator="equal">
      <formula>6</formula>
    </cfRule>
    <cfRule type="cellIs" dxfId="28" priority="9" operator="equal">
      <formula>2</formula>
    </cfRule>
    <cfRule type="cellIs" dxfId="27" priority="10" operator="equal">
      <formula>1</formula>
    </cfRule>
    <cfRule type="cellIs" dxfId="26" priority="11" operator="equal">
      <formula>15</formula>
    </cfRule>
    <cfRule type="cellIs" dxfId="25" priority="12" operator="equal">
      <formula>15</formula>
    </cfRule>
    <cfRule type="cellIs" dxfId="24" priority="13" operator="equal">
      <formula>15</formula>
    </cfRule>
    <cfRule type="cellIs" dxfId="23" priority="14" operator="equal">
      <formula>14</formula>
    </cfRule>
    <cfRule type="cellIs" dxfId="22" priority="15" operator="equal">
      <formula>13</formula>
    </cfRule>
    <cfRule type="cellIs" dxfId="21" priority="16" operator="equal">
      <formula>6</formula>
    </cfRule>
    <cfRule type="cellIs" dxfId="20" priority="17" operator="equal">
      <formula>2</formula>
    </cfRule>
    <cfRule type="cellIs" dxfId="19" priority="18" operator="equal">
      <formula>12</formula>
    </cfRule>
    <cfRule type="cellIs" dxfId="18" priority="19" operator="equal">
      <formula>11</formula>
    </cfRule>
    <cfRule type="cellIs" dxfId="17" priority="31" operator="equal">
      <formula>1</formula>
    </cfRule>
    <cfRule type="cellIs" dxfId="16" priority="32" operator="equal">
      <formula>2</formula>
    </cfRule>
    <cfRule type="cellIs" dxfId="15" priority="33" operator="equal">
      <formula>1</formula>
    </cfRule>
    <cfRule type="cellIs" dxfId="14" priority="34" operator="equal">
      <formula>4</formula>
    </cfRule>
  </conditionalFormatting>
  <conditionalFormatting sqref="Y17">
    <cfRule type="cellIs" dxfId="13" priority="30" operator="equal">
      <formula>2</formula>
    </cfRule>
  </conditionalFormatting>
  <conditionalFormatting sqref="Y17">
    <cfRule type="cellIs" dxfId="12" priority="21" operator="equal">
      <formula>9</formula>
    </cfRule>
    <cfRule type="cellIs" dxfId="11" priority="22" operator="equal">
      <formula>10</formula>
    </cfRule>
    <cfRule type="cellIs" dxfId="10" priority="23" operator="equal">
      <formula>9</formula>
    </cfRule>
    <cfRule type="cellIs" dxfId="9" priority="24" operator="equal">
      <formula>8</formula>
    </cfRule>
    <cfRule type="cellIs" dxfId="8" priority="25" operator="equal">
      <formula>7</formula>
    </cfRule>
    <cfRule type="cellIs" dxfId="7" priority="26" operator="equal">
      <formula>6</formula>
    </cfRule>
    <cfRule type="cellIs" dxfId="6" priority="27" operator="equal">
      <formula>5</formula>
    </cfRule>
    <cfRule type="cellIs" dxfId="5" priority="28" operator="equal">
      <formula>3</formula>
    </cfRule>
    <cfRule type="cellIs" dxfId="4" priority="29" operator="equal">
      <formula>2</formula>
    </cfRule>
  </conditionalFormatting>
  <conditionalFormatting sqref="Y17">
    <cfRule type="cellIs" dxfId="3" priority="20" operator="equal">
      <formula>6</formula>
    </cfRule>
  </conditionalFormatting>
  <conditionalFormatting sqref="Y17">
    <cfRule type="cellIs" dxfId="2" priority="5" operator="equal">
      <formula>4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10" zoomScaleNormal="110" workbookViewId="0">
      <selection activeCell="B19" sqref="A19:XFD19"/>
    </sheetView>
  </sheetViews>
  <sheetFormatPr baseColWidth="10" defaultColWidth="11.42578125" defaultRowHeight="15"/>
  <cols>
    <col min="1" max="1" width="21.7109375" style="24" customWidth="1"/>
    <col min="2" max="2" width="37.5703125" style="24" customWidth="1"/>
    <col min="3" max="3" width="24.7109375" style="24" customWidth="1"/>
    <col min="4" max="4" width="21.140625" style="24" customWidth="1"/>
    <col min="5" max="5" width="10.140625" style="24" customWidth="1"/>
    <col min="6" max="6" width="24.28515625" style="24" customWidth="1"/>
    <col min="7" max="16384" width="11.42578125" style="24"/>
  </cols>
  <sheetData>
    <row r="1" spans="1:6" ht="18">
      <c r="B1" s="63" t="s">
        <v>75</v>
      </c>
    </row>
    <row r="2" spans="1:6" ht="15.75" thickBot="1"/>
    <row r="3" spans="1:6" ht="16.5" thickTop="1" thickBot="1">
      <c r="A3" s="64"/>
      <c r="B3" s="65" t="s">
        <v>59</v>
      </c>
      <c r="C3" s="65" t="s">
        <v>60</v>
      </c>
      <c r="D3" s="66" t="s">
        <v>61</v>
      </c>
      <c r="E3" s="66"/>
      <c r="F3" s="66" t="s">
        <v>62</v>
      </c>
    </row>
    <row r="4" spans="1:6" ht="15" customHeight="1" thickTop="1" thickBot="1">
      <c r="A4" s="115" t="s">
        <v>63</v>
      </c>
      <c r="B4" s="67" t="s">
        <v>64</v>
      </c>
      <c r="C4" s="91">
        <f>Diagnostic!AC3</f>
        <v>0</v>
      </c>
      <c r="D4" s="68"/>
      <c r="E4" s="91">
        <f>C4-D4</f>
        <v>0</v>
      </c>
      <c r="F4" s="68"/>
    </row>
    <row r="5" spans="1:6" ht="15" customHeight="1" thickBot="1">
      <c r="A5" s="116"/>
      <c r="B5" s="67" t="s">
        <v>35</v>
      </c>
      <c r="C5" s="91">
        <f>Diagnostic!AC4</f>
        <v>0</v>
      </c>
      <c r="D5" s="68"/>
      <c r="E5" s="91">
        <f t="shared" ref="E5:E10" si="0">C5-D5</f>
        <v>0</v>
      </c>
      <c r="F5" s="68"/>
    </row>
    <row r="6" spans="1:6" ht="15" customHeight="1" thickBot="1">
      <c r="A6" s="116"/>
      <c r="B6" s="67" t="s">
        <v>36</v>
      </c>
      <c r="C6" s="91">
        <f>Diagnostic!AC5</f>
        <v>0</v>
      </c>
      <c r="D6" s="68"/>
      <c r="E6" s="91">
        <f t="shared" si="0"/>
        <v>0</v>
      </c>
      <c r="F6" s="68"/>
    </row>
    <row r="7" spans="1:6" ht="15" customHeight="1" thickBot="1">
      <c r="A7" s="116"/>
      <c r="B7" s="67" t="s">
        <v>37</v>
      </c>
      <c r="C7" s="91">
        <f>Diagnostic!AC7</f>
        <v>0</v>
      </c>
      <c r="D7" s="68"/>
      <c r="E7" s="91">
        <f t="shared" si="0"/>
        <v>0</v>
      </c>
      <c r="F7" s="68"/>
    </row>
    <row r="8" spans="1:6" ht="15" customHeight="1" thickBot="1">
      <c r="A8" s="116"/>
      <c r="B8" s="67" t="s">
        <v>51</v>
      </c>
      <c r="C8" s="91">
        <f>Diagnostic!AC6</f>
        <v>0</v>
      </c>
      <c r="D8" s="68"/>
      <c r="E8" s="91">
        <f t="shared" si="0"/>
        <v>0</v>
      </c>
      <c r="F8" s="68"/>
    </row>
    <row r="9" spans="1:6" ht="15" customHeight="1" thickBot="1">
      <c r="A9" s="116"/>
      <c r="B9" s="67" t="s">
        <v>38</v>
      </c>
      <c r="C9" s="91">
        <f>Diagnostic!AC8</f>
        <v>0</v>
      </c>
      <c r="D9" s="68"/>
      <c r="E9" s="91">
        <f t="shared" si="0"/>
        <v>0</v>
      </c>
      <c r="F9" s="68"/>
    </row>
    <row r="10" spans="1:6" ht="15" customHeight="1" thickBot="1">
      <c r="A10" s="116"/>
      <c r="B10" s="67" t="s">
        <v>39</v>
      </c>
      <c r="C10" s="91">
        <f>Diagnostic!AC9</f>
        <v>0</v>
      </c>
      <c r="D10" s="68"/>
      <c r="E10" s="91">
        <f t="shared" si="0"/>
        <v>0</v>
      </c>
      <c r="F10" s="68"/>
    </row>
    <row r="11" spans="1:6" ht="15.75" thickBot="1">
      <c r="A11" s="69"/>
      <c r="B11" s="70" t="s">
        <v>65</v>
      </c>
      <c r="C11" s="92">
        <f>SUM(C4:C10)</f>
        <v>0</v>
      </c>
      <c r="D11" s="72">
        <f>SUM(D4:D9)</f>
        <v>0</v>
      </c>
      <c r="E11" s="92">
        <f>SUM(E4:E9)</f>
        <v>0</v>
      </c>
      <c r="F11" s="73"/>
    </row>
    <row r="12" spans="1:6" ht="16.149999999999999" customHeight="1" thickTop="1" thickBot="1">
      <c r="A12" s="74" t="s">
        <v>66</v>
      </c>
      <c r="B12" s="67" t="s">
        <v>68</v>
      </c>
      <c r="C12" s="91">
        <f>Diagnostic!AC10</f>
        <v>0</v>
      </c>
      <c r="D12" s="75"/>
      <c r="E12" s="91">
        <f>C12-D12</f>
        <v>0</v>
      </c>
      <c r="F12" s="68"/>
    </row>
    <row r="13" spans="1:6" ht="16.149999999999999" customHeight="1" thickBot="1">
      <c r="A13" s="76" t="s">
        <v>67</v>
      </c>
      <c r="B13" s="67" t="s">
        <v>41</v>
      </c>
      <c r="C13" s="91">
        <f>Diagnostic!AC11</f>
        <v>0</v>
      </c>
      <c r="D13" s="68"/>
      <c r="E13" s="91">
        <f t="shared" ref="E13:E14" si="1">C13-D13</f>
        <v>0</v>
      </c>
      <c r="F13" s="68"/>
    </row>
    <row r="14" spans="1:6" ht="16.149999999999999" customHeight="1" thickBot="1">
      <c r="A14" s="69"/>
      <c r="B14" s="67" t="s">
        <v>69</v>
      </c>
      <c r="C14" s="91">
        <f>Diagnostic!AC12</f>
        <v>0</v>
      </c>
      <c r="D14" s="68"/>
      <c r="E14" s="91">
        <f t="shared" si="1"/>
        <v>0</v>
      </c>
      <c r="F14" s="68"/>
    </row>
    <row r="15" spans="1:6" ht="16.5" thickTop="1" thickBot="1">
      <c r="A15" s="77"/>
      <c r="B15" s="78" t="s">
        <v>65</v>
      </c>
      <c r="C15" s="93">
        <f>SUM(C12:C14)</f>
        <v>0</v>
      </c>
      <c r="D15" s="71">
        <f>SUM(D12:D14)</f>
        <v>0</v>
      </c>
      <c r="E15" s="96">
        <f>SUM(E12:E14)</f>
        <v>0</v>
      </c>
      <c r="F15" s="79"/>
    </row>
    <row r="16" spans="1:6" ht="16.149999999999999" customHeight="1" thickTop="1" thickBot="1">
      <c r="A16" s="121" t="s">
        <v>70</v>
      </c>
      <c r="B16" s="80" t="s">
        <v>43</v>
      </c>
      <c r="C16" s="94">
        <f>Diagnostic!AC13</f>
        <v>0</v>
      </c>
      <c r="D16" s="68"/>
      <c r="E16" s="91">
        <f>C16-D16</f>
        <v>0</v>
      </c>
      <c r="F16" s="75"/>
    </row>
    <row r="17" spans="1:7" ht="15.75" thickBot="1">
      <c r="A17" s="122"/>
      <c r="B17" s="67" t="s">
        <v>44</v>
      </c>
      <c r="C17" s="91">
        <f>Diagnostic!AC14</f>
        <v>0</v>
      </c>
      <c r="D17" s="68"/>
      <c r="E17" s="91">
        <f t="shared" ref="E17:E20" si="2">C17-D17</f>
        <v>0</v>
      </c>
      <c r="F17" s="68"/>
    </row>
    <row r="18" spans="1:7" ht="15.75" thickBot="1">
      <c r="A18" s="122"/>
      <c r="B18" s="67" t="s">
        <v>45</v>
      </c>
      <c r="C18" s="91">
        <f>Diagnostic!AC15</f>
        <v>0</v>
      </c>
      <c r="D18" s="68"/>
      <c r="E18" s="91">
        <f t="shared" si="2"/>
        <v>0</v>
      </c>
      <c r="F18" s="68"/>
    </row>
    <row r="19" spans="1:7" ht="26.25" thickBot="1">
      <c r="A19" s="122"/>
      <c r="B19" s="67" t="s">
        <v>71</v>
      </c>
      <c r="C19" s="91">
        <f>Diagnostic!AC16</f>
        <v>0</v>
      </c>
      <c r="D19" s="68"/>
      <c r="E19" s="91">
        <f t="shared" si="2"/>
        <v>0</v>
      </c>
      <c r="F19" s="68"/>
    </row>
    <row r="20" spans="1:7" ht="15.75" thickBot="1">
      <c r="A20" s="123"/>
      <c r="B20" s="67" t="s">
        <v>47</v>
      </c>
      <c r="C20" s="91">
        <f>Diagnostic!AC17</f>
        <v>0</v>
      </c>
      <c r="D20" s="68"/>
      <c r="E20" s="91">
        <f t="shared" si="2"/>
        <v>0</v>
      </c>
      <c r="F20" s="68"/>
    </row>
    <row r="21" spans="1:7" ht="16.5" thickTop="1" thickBot="1">
      <c r="A21" s="81"/>
      <c r="B21" s="78" t="s">
        <v>72</v>
      </c>
      <c r="C21" s="93">
        <f>SUM(C16:C20)</f>
        <v>0</v>
      </c>
      <c r="D21" s="71">
        <f>SUM(D16:D20)</f>
        <v>0</v>
      </c>
      <c r="E21" s="92">
        <f>SUM(E16:E20)</f>
        <v>0</v>
      </c>
      <c r="F21" s="73"/>
    </row>
    <row r="22" spans="1:7" ht="16.5" thickTop="1" thickBot="1">
      <c r="A22" s="82"/>
      <c r="B22" s="83" t="s">
        <v>73</v>
      </c>
      <c r="C22" s="95">
        <f>SUM(C21,C15,C11)</f>
        <v>0</v>
      </c>
      <c r="D22" s="84">
        <f>SUM(D21,D15,D11)</f>
        <v>0</v>
      </c>
      <c r="E22" s="97">
        <f>SUM(E11,E15,E21)</f>
        <v>0</v>
      </c>
      <c r="F22" s="85" t="s">
        <v>74</v>
      </c>
    </row>
    <row r="23" spans="1:7" ht="15.75" thickTop="1"/>
    <row r="24" spans="1:7" ht="15.75" thickBot="1">
      <c r="A24" s="86"/>
      <c r="B24" s="86"/>
      <c r="C24" s="87" t="s">
        <v>103</v>
      </c>
      <c r="D24" s="87" t="s">
        <v>104</v>
      </c>
    </row>
    <row r="25" spans="1:7" ht="30" customHeight="1" thickTop="1" thickBot="1">
      <c r="A25" s="124" t="s">
        <v>97</v>
      </c>
      <c r="B25" s="125"/>
      <c r="C25" s="88"/>
      <c r="D25" s="88"/>
      <c r="E25" s="89"/>
      <c r="F25" s="89"/>
      <c r="G25" s="90"/>
    </row>
    <row r="26" spans="1:7" ht="30" customHeight="1" thickTop="1" thickBot="1">
      <c r="A26" s="119" t="s">
        <v>98</v>
      </c>
      <c r="B26" s="120"/>
      <c r="C26" s="88"/>
      <c r="D26" s="88"/>
      <c r="E26" s="89"/>
      <c r="F26" s="89"/>
      <c r="G26" s="90"/>
    </row>
    <row r="27" spans="1:7" ht="30" customHeight="1" thickTop="1" thickBot="1">
      <c r="A27" s="119" t="s">
        <v>99</v>
      </c>
      <c r="B27" s="120"/>
      <c r="C27" s="88"/>
      <c r="D27" s="88"/>
      <c r="E27" s="89"/>
      <c r="F27" s="89"/>
      <c r="G27" s="90"/>
    </row>
    <row r="28" spans="1:7" ht="30" customHeight="1" thickTop="1" thickBot="1">
      <c r="A28" s="119" t="s">
        <v>100</v>
      </c>
      <c r="B28" s="120"/>
      <c r="C28" s="88"/>
      <c r="D28" s="88"/>
      <c r="E28" s="89"/>
      <c r="F28" s="89"/>
      <c r="G28" s="90"/>
    </row>
    <row r="29" spans="1:7" ht="30" customHeight="1" thickTop="1" thickBot="1">
      <c r="A29" s="119" t="s">
        <v>101</v>
      </c>
      <c r="B29" s="120"/>
      <c r="C29" s="88"/>
      <c r="D29" s="88"/>
      <c r="E29" s="89"/>
      <c r="F29" s="89"/>
      <c r="G29" s="90"/>
    </row>
    <row r="30" spans="1:7" ht="30" customHeight="1" thickTop="1" thickBot="1">
      <c r="A30" s="117" t="s">
        <v>102</v>
      </c>
      <c r="B30" s="118"/>
      <c r="C30" s="88"/>
      <c r="D30" s="88"/>
      <c r="E30" s="89"/>
      <c r="F30" s="89"/>
      <c r="G30" s="90"/>
    </row>
    <row r="31" spans="1:7" ht="15.75" thickTop="1">
      <c r="E31" s="90"/>
      <c r="F31" s="90"/>
      <c r="G31" s="90"/>
    </row>
  </sheetData>
  <sheetProtection sheet="1" objects="1" scenarios="1"/>
  <mergeCells count="8">
    <mergeCell ref="A4:A10"/>
    <mergeCell ref="A30:B30"/>
    <mergeCell ref="A27:B27"/>
    <mergeCell ref="A28:B28"/>
    <mergeCell ref="A29:B29"/>
    <mergeCell ref="A16:A20"/>
    <mergeCell ref="A25:B25"/>
    <mergeCell ref="A26:B26"/>
  </mergeCells>
  <conditionalFormatting sqref="E4:E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21" sqref="B21:B23"/>
    </sheetView>
  </sheetViews>
  <sheetFormatPr baseColWidth="10" defaultRowHeight="15"/>
  <cols>
    <col min="1" max="9" width="18.7109375" customWidth="1"/>
  </cols>
  <sheetData>
    <row r="1" spans="1:9">
      <c r="A1" s="1" t="s">
        <v>76</v>
      </c>
    </row>
    <row r="2" spans="1:9" ht="19.5" thickBot="1">
      <c r="A2" s="2" t="s">
        <v>77</v>
      </c>
    </row>
    <row r="3" spans="1:9" ht="19.5" thickTop="1">
      <c r="A3" s="3"/>
      <c r="B3" s="6"/>
      <c r="C3" s="6"/>
      <c r="D3" s="6"/>
      <c r="E3" s="6"/>
      <c r="F3" s="6"/>
      <c r="G3" s="6"/>
      <c r="H3" s="6"/>
      <c r="I3" s="9"/>
    </row>
    <row r="4" spans="1:9" ht="37.5">
      <c r="A4" s="4" t="s">
        <v>78</v>
      </c>
      <c r="B4" s="7" t="s">
        <v>79</v>
      </c>
      <c r="C4" s="7" t="s">
        <v>81</v>
      </c>
      <c r="D4" s="7" t="s">
        <v>82</v>
      </c>
      <c r="E4" s="7" t="s">
        <v>83</v>
      </c>
      <c r="F4" s="7" t="s">
        <v>84</v>
      </c>
      <c r="G4" s="7" t="s">
        <v>85</v>
      </c>
      <c r="H4" s="7" t="s">
        <v>86</v>
      </c>
      <c r="I4" s="10" t="s">
        <v>87</v>
      </c>
    </row>
    <row r="5" spans="1:9" ht="19.5" thickBot="1">
      <c r="A5" s="5"/>
      <c r="B5" s="8" t="s">
        <v>80</v>
      </c>
      <c r="C5" s="8" t="s">
        <v>80</v>
      </c>
      <c r="D5" s="8" t="s">
        <v>80</v>
      </c>
      <c r="E5" s="8" t="s">
        <v>80</v>
      </c>
      <c r="F5" s="8" t="s">
        <v>80</v>
      </c>
      <c r="G5" s="8" t="s">
        <v>80</v>
      </c>
      <c r="H5" s="8" t="s">
        <v>80</v>
      </c>
      <c r="I5" s="11"/>
    </row>
    <row r="6" spans="1:9" ht="15.75" thickTop="1">
      <c r="A6" s="138"/>
      <c r="B6" s="139"/>
      <c r="C6" s="140"/>
      <c r="D6" s="140"/>
      <c r="E6" s="140"/>
      <c r="F6" s="140"/>
      <c r="G6" s="140"/>
      <c r="H6" s="140"/>
      <c r="I6" s="145"/>
    </row>
    <row r="7" spans="1:9">
      <c r="A7" s="127"/>
      <c r="B7" s="130"/>
      <c r="C7" s="133"/>
      <c r="D7" s="133"/>
      <c r="E7" s="133"/>
      <c r="F7" s="133"/>
      <c r="G7" s="133"/>
      <c r="H7" s="133"/>
      <c r="I7" s="143"/>
    </row>
    <row r="8" spans="1:9" ht="15.75" thickBot="1">
      <c r="A8" s="128"/>
      <c r="B8" s="131"/>
      <c r="C8" s="134"/>
      <c r="D8" s="134"/>
      <c r="E8" s="134"/>
      <c r="F8" s="134"/>
      <c r="G8" s="134"/>
      <c r="H8" s="134"/>
      <c r="I8" s="144"/>
    </row>
    <row r="9" spans="1:9">
      <c r="A9" s="126"/>
      <c r="B9" s="129"/>
      <c r="C9" s="132"/>
      <c r="D9" s="132"/>
      <c r="E9" s="132"/>
      <c r="F9" s="132"/>
      <c r="G9" s="132"/>
      <c r="H9" s="132"/>
      <c r="I9" s="142"/>
    </row>
    <row r="10" spans="1:9">
      <c r="A10" s="127"/>
      <c r="B10" s="130"/>
      <c r="C10" s="133"/>
      <c r="D10" s="133"/>
      <c r="E10" s="133"/>
      <c r="F10" s="133"/>
      <c r="G10" s="133"/>
      <c r="H10" s="133"/>
      <c r="I10" s="143"/>
    </row>
    <row r="11" spans="1:9" ht="15.75" thickBot="1">
      <c r="A11" s="128"/>
      <c r="B11" s="131"/>
      <c r="C11" s="134"/>
      <c r="D11" s="134"/>
      <c r="E11" s="134"/>
      <c r="F11" s="134"/>
      <c r="G11" s="134"/>
      <c r="H11" s="134"/>
      <c r="I11" s="144"/>
    </row>
    <row r="12" spans="1:9">
      <c r="A12" s="126"/>
      <c r="B12" s="129"/>
      <c r="C12" s="132"/>
      <c r="D12" s="132"/>
      <c r="E12" s="132"/>
      <c r="F12" s="132"/>
      <c r="G12" s="132"/>
      <c r="H12" s="132"/>
      <c r="I12" s="142"/>
    </row>
    <row r="13" spans="1:9">
      <c r="A13" s="127"/>
      <c r="B13" s="130"/>
      <c r="C13" s="133"/>
      <c r="D13" s="133"/>
      <c r="E13" s="133"/>
      <c r="F13" s="133"/>
      <c r="G13" s="133"/>
      <c r="H13" s="133"/>
      <c r="I13" s="143"/>
    </row>
    <row r="14" spans="1:9" ht="15.75" thickBot="1">
      <c r="A14" s="128"/>
      <c r="B14" s="131"/>
      <c r="C14" s="134"/>
      <c r="D14" s="134"/>
      <c r="E14" s="134"/>
      <c r="F14" s="134"/>
      <c r="G14" s="134"/>
      <c r="H14" s="134"/>
      <c r="I14" s="144"/>
    </row>
    <row r="15" spans="1:9">
      <c r="A15" s="126"/>
      <c r="B15" s="129"/>
      <c r="C15" s="132"/>
      <c r="D15" s="132"/>
      <c r="E15" s="132"/>
      <c r="F15" s="132"/>
      <c r="G15" s="132"/>
      <c r="H15" s="132"/>
      <c r="I15" s="142"/>
    </row>
    <row r="16" spans="1:9">
      <c r="A16" s="127"/>
      <c r="B16" s="130"/>
      <c r="C16" s="133"/>
      <c r="D16" s="133"/>
      <c r="E16" s="133"/>
      <c r="F16" s="133"/>
      <c r="G16" s="133"/>
      <c r="H16" s="133"/>
      <c r="I16" s="143"/>
    </row>
    <row r="17" spans="1:9" ht="15.75" thickBot="1">
      <c r="A17" s="128"/>
      <c r="B17" s="131"/>
      <c r="C17" s="134"/>
      <c r="D17" s="134"/>
      <c r="E17" s="134"/>
      <c r="F17" s="134"/>
      <c r="G17" s="134"/>
      <c r="H17" s="134"/>
      <c r="I17" s="144"/>
    </row>
    <row r="18" spans="1:9">
      <c r="A18" s="126"/>
      <c r="B18" s="129"/>
      <c r="C18" s="132"/>
      <c r="D18" s="132"/>
      <c r="E18" s="132"/>
      <c r="F18" s="132"/>
      <c r="G18" s="132"/>
      <c r="H18" s="132"/>
      <c r="I18" s="142"/>
    </row>
    <row r="19" spans="1:9">
      <c r="A19" s="127"/>
      <c r="B19" s="130"/>
      <c r="C19" s="133"/>
      <c r="D19" s="133"/>
      <c r="E19" s="133"/>
      <c r="F19" s="133"/>
      <c r="G19" s="133"/>
      <c r="H19" s="133"/>
      <c r="I19" s="143"/>
    </row>
    <row r="20" spans="1:9" ht="15.75" thickBot="1">
      <c r="A20" s="128"/>
      <c r="B20" s="131"/>
      <c r="C20" s="134"/>
      <c r="D20" s="134"/>
      <c r="E20" s="134"/>
      <c r="F20" s="134"/>
      <c r="G20" s="134"/>
      <c r="H20" s="134"/>
      <c r="I20" s="144"/>
    </row>
    <row r="21" spans="1:9">
      <c r="A21" s="126"/>
      <c r="B21" s="129"/>
      <c r="C21" s="132"/>
      <c r="D21" s="132"/>
      <c r="E21" s="132"/>
      <c r="F21" s="132"/>
      <c r="G21" s="132"/>
      <c r="H21" s="132"/>
      <c r="I21" s="142"/>
    </row>
    <row r="22" spans="1:9">
      <c r="A22" s="127"/>
      <c r="B22" s="130"/>
      <c r="C22" s="133"/>
      <c r="D22" s="133"/>
      <c r="E22" s="133"/>
      <c r="F22" s="133"/>
      <c r="G22" s="133"/>
      <c r="H22" s="133"/>
      <c r="I22" s="143"/>
    </row>
    <row r="23" spans="1:9" ht="15.75" thickBot="1">
      <c r="A23" s="128"/>
      <c r="B23" s="131"/>
      <c r="C23" s="134"/>
      <c r="D23" s="134"/>
      <c r="E23" s="134"/>
      <c r="F23" s="134"/>
      <c r="G23" s="134"/>
      <c r="H23" s="134"/>
      <c r="I23" s="144"/>
    </row>
    <row r="24" spans="1:9" ht="19.5" thickBot="1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9.5" thickTop="1">
      <c r="A25" s="2"/>
    </row>
    <row r="27" spans="1:9" ht="18.75">
      <c r="A27" s="2"/>
    </row>
    <row r="28" spans="1:9" ht="18.75">
      <c r="A28" s="2"/>
    </row>
    <row r="29" spans="1:9" ht="19.5" thickBot="1">
      <c r="A29" s="2" t="s">
        <v>88</v>
      </c>
    </row>
    <row r="30" spans="1:9" ht="19.5" thickTop="1">
      <c r="A30" s="16"/>
      <c r="B30" s="6"/>
      <c r="C30" s="6"/>
      <c r="D30" s="6"/>
      <c r="E30" s="6"/>
      <c r="F30" s="6"/>
      <c r="G30" s="6"/>
      <c r="H30" s="6"/>
      <c r="I30" s="20"/>
    </row>
    <row r="31" spans="1:9" ht="37.5">
      <c r="A31" s="17" t="s">
        <v>78</v>
      </c>
      <c r="B31" s="7" t="s">
        <v>89</v>
      </c>
      <c r="C31" s="7" t="s">
        <v>90</v>
      </c>
      <c r="D31" s="7" t="s">
        <v>91</v>
      </c>
      <c r="E31" s="7" t="s">
        <v>92</v>
      </c>
      <c r="F31" s="7" t="s">
        <v>93</v>
      </c>
      <c r="G31" s="7" t="s">
        <v>94</v>
      </c>
      <c r="H31" s="7" t="s">
        <v>95</v>
      </c>
      <c r="I31" s="21" t="s">
        <v>96</v>
      </c>
    </row>
    <row r="32" spans="1:9" ht="18.75">
      <c r="A32" s="12"/>
      <c r="B32" s="7" t="s">
        <v>80</v>
      </c>
      <c r="C32" s="7" t="s">
        <v>80</v>
      </c>
      <c r="D32" s="7" t="s">
        <v>80</v>
      </c>
      <c r="E32" s="7" t="s">
        <v>80</v>
      </c>
      <c r="F32" s="7" t="s">
        <v>80</v>
      </c>
      <c r="G32" s="7" t="s">
        <v>80</v>
      </c>
      <c r="H32" s="7" t="s">
        <v>80</v>
      </c>
      <c r="I32" s="21" t="s">
        <v>80</v>
      </c>
    </row>
    <row r="33" spans="1:9" ht="16.5" thickBot="1">
      <c r="A33" s="18"/>
      <c r="B33" s="19"/>
      <c r="C33" s="19"/>
      <c r="D33" s="19"/>
      <c r="E33" s="19"/>
      <c r="F33" s="19"/>
      <c r="G33" s="19"/>
      <c r="H33" s="19"/>
      <c r="I33" s="22"/>
    </row>
    <row r="34" spans="1:9" ht="15.75" thickTop="1">
      <c r="A34" s="138"/>
      <c r="B34" s="139"/>
      <c r="C34" s="140"/>
      <c r="D34" s="140"/>
      <c r="E34" s="140"/>
      <c r="F34" s="140"/>
      <c r="G34" s="140"/>
      <c r="H34" s="140"/>
      <c r="I34" s="141"/>
    </row>
    <row r="35" spans="1:9">
      <c r="A35" s="127"/>
      <c r="B35" s="130"/>
      <c r="C35" s="133"/>
      <c r="D35" s="133"/>
      <c r="E35" s="133"/>
      <c r="F35" s="133"/>
      <c r="G35" s="133"/>
      <c r="H35" s="133"/>
      <c r="I35" s="136"/>
    </row>
    <row r="36" spans="1:9" ht="15.75" thickBot="1">
      <c r="A36" s="128"/>
      <c r="B36" s="131"/>
      <c r="C36" s="134"/>
      <c r="D36" s="134"/>
      <c r="E36" s="134"/>
      <c r="F36" s="134"/>
      <c r="G36" s="134"/>
      <c r="H36" s="134"/>
      <c r="I36" s="137"/>
    </row>
    <row r="37" spans="1:9">
      <c r="A37" s="126"/>
      <c r="B37" s="129"/>
      <c r="C37" s="132"/>
      <c r="D37" s="132"/>
      <c r="E37" s="132"/>
      <c r="F37" s="132"/>
      <c r="G37" s="132"/>
      <c r="H37" s="132"/>
      <c r="I37" s="135"/>
    </row>
    <row r="38" spans="1:9">
      <c r="A38" s="127"/>
      <c r="B38" s="130"/>
      <c r="C38" s="133"/>
      <c r="D38" s="133"/>
      <c r="E38" s="133"/>
      <c r="F38" s="133"/>
      <c r="G38" s="133"/>
      <c r="H38" s="133"/>
      <c r="I38" s="136"/>
    </row>
    <row r="39" spans="1:9" ht="15.75" thickBot="1">
      <c r="A39" s="128"/>
      <c r="B39" s="131"/>
      <c r="C39" s="134"/>
      <c r="D39" s="134"/>
      <c r="E39" s="134"/>
      <c r="F39" s="134"/>
      <c r="G39" s="134"/>
      <c r="H39" s="134"/>
      <c r="I39" s="137"/>
    </row>
    <row r="40" spans="1:9">
      <c r="A40" s="126"/>
      <c r="B40" s="129"/>
      <c r="C40" s="132"/>
      <c r="D40" s="132"/>
      <c r="E40" s="132"/>
      <c r="F40" s="132"/>
      <c r="G40" s="132"/>
      <c r="H40" s="132"/>
      <c r="I40" s="135"/>
    </row>
    <row r="41" spans="1:9">
      <c r="A41" s="127"/>
      <c r="B41" s="130"/>
      <c r="C41" s="133"/>
      <c r="D41" s="133"/>
      <c r="E41" s="133"/>
      <c r="F41" s="133"/>
      <c r="G41" s="133"/>
      <c r="H41" s="133"/>
      <c r="I41" s="136"/>
    </row>
    <row r="42" spans="1:9" ht="15.75" thickBot="1">
      <c r="A42" s="128"/>
      <c r="B42" s="131"/>
      <c r="C42" s="134"/>
      <c r="D42" s="134"/>
      <c r="E42" s="134"/>
      <c r="F42" s="134"/>
      <c r="G42" s="134"/>
      <c r="H42" s="134"/>
      <c r="I42" s="137"/>
    </row>
    <row r="43" spans="1:9">
      <c r="A43" s="126"/>
      <c r="B43" s="129"/>
      <c r="C43" s="132"/>
      <c r="D43" s="132"/>
      <c r="E43" s="132"/>
      <c r="F43" s="132"/>
      <c r="G43" s="132"/>
      <c r="H43" s="132"/>
      <c r="I43" s="135"/>
    </row>
    <row r="44" spans="1:9">
      <c r="A44" s="127"/>
      <c r="B44" s="130"/>
      <c r="C44" s="133"/>
      <c r="D44" s="133"/>
      <c r="E44" s="133"/>
      <c r="F44" s="133"/>
      <c r="G44" s="133"/>
      <c r="H44" s="133"/>
      <c r="I44" s="136"/>
    </row>
    <row r="45" spans="1:9" ht="15.75" thickBot="1">
      <c r="A45" s="128"/>
      <c r="B45" s="131"/>
      <c r="C45" s="134"/>
      <c r="D45" s="134"/>
      <c r="E45" s="134"/>
      <c r="F45" s="134"/>
      <c r="G45" s="134"/>
      <c r="H45" s="134"/>
      <c r="I45" s="137"/>
    </row>
    <row r="46" spans="1:9">
      <c r="A46" s="126"/>
      <c r="B46" s="129"/>
      <c r="C46" s="132"/>
      <c r="D46" s="132"/>
      <c r="E46" s="132"/>
      <c r="F46" s="132"/>
      <c r="G46" s="132"/>
      <c r="H46" s="132"/>
      <c r="I46" s="135"/>
    </row>
    <row r="47" spans="1:9">
      <c r="A47" s="127"/>
      <c r="B47" s="130"/>
      <c r="C47" s="133"/>
      <c r="D47" s="133"/>
      <c r="E47" s="133"/>
      <c r="F47" s="133"/>
      <c r="G47" s="133"/>
      <c r="H47" s="133"/>
      <c r="I47" s="136"/>
    </row>
    <row r="48" spans="1:9" ht="15.75" thickBot="1">
      <c r="A48" s="128"/>
      <c r="B48" s="131"/>
      <c r="C48" s="134"/>
      <c r="D48" s="134"/>
      <c r="E48" s="134"/>
      <c r="F48" s="134"/>
      <c r="G48" s="134"/>
      <c r="H48" s="134"/>
      <c r="I48" s="137"/>
    </row>
    <row r="49" spans="1:9">
      <c r="A49" s="126"/>
      <c r="B49" s="129"/>
      <c r="C49" s="132"/>
      <c r="D49" s="132"/>
      <c r="E49" s="132"/>
      <c r="F49" s="132"/>
      <c r="G49" s="132"/>
      <c r="H49" s="132"/>
      <c r="I49" s="135"/>
    </row>
    <row r="50" spans="1:9">
      <c r="A50" s="127"/>
      <c r="B50" s="130"/>
      <c r="C50" s="133"/>
      <c r="D50" s="133"/>
      <c r="E50" s="133"/>
      <c r="F50" s="133"/>
      <c r="G50" s="133"/>
      <c r="H50" s="133"/>
      <c r="I50" s="136"/>
    </row>
    <row r="51" spans="1:9" ht="15.75" thickBot="1">
      <c r="A51" s="128"/>
      <c r="B51" s="131"/>
      <c r="C51" s="134"/>
      <c r="D51" s="134"/>
      <c r="E51" s="134"/>
      <c r="F51" s="134"/>
      <c r="G51" s="134"/>
      <c r="H51" s="134"/>
      <c r="I51" s="137"/>
    </row>
    <row r="52" spans="1:9" ht="19.5" thickBot="1">
      <c r="A52" s="13"/>
      <c r="B52" s="14"/>
      <c r="C52" s="14"/>
      <c r="D52" s="14"/>
      <c r="E52" s="14"/>
      <c r="F52" s="14"/>
      <c r="G52" s="14"/>
      <c r="H52" s="14"/>
      <c r="I52" s="23"/>
    </row>
    <row r="53" spans="1:9" ht="15.75" thickTop="1"/>
  </sheetData>
  <mergeCells count="108">
    <mergeCell ref="G6:G8"/>
    <mergeCell ref="H6:H8"/>
    <mergeCell ref="I6:I8"/>
    <mergeCell ref="A9:A11"/>
    <mergeCell ref="B9:B11"/>
    <mergeCell ref="C9:C11"/>
    <mergeCell ref="D9:D11"/>
    <mergeCell ref="E9:E11"/>
    <mergeCell ref="F9:F11"/>
    <mergeCell ref="G9:G11"/>
    <mergeCell ref="A6:A8"/>
    <mergeCell ref="B6:B8"/>
    <mergeCell ref="C6:C8"/>
    <mergeCell ref="D6:D8"/>
    <mergeCell ref="E6:E8"/>
    <mergeCell ref="F6:F8"/>
    <mergeCell ref="H9:H11"/>
    <mergeCell ref="I9:I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G18:G20"/>
    <mergeCell ref="H18:H20"/>
    <mergeCell ref="I18:I20"/>
    <mergeCell ref="A21:A23"/>
    <mergeCell ref="B21:B23"/>
    <mergeCell ref="C21:C23"/>
    <mergeCell ref="D21:D23"/>
    <mergeCell ref="E21:E23"/>
    <mergeCell ref="F21:F23"/>
    <mergeCell ref="G21:G23"/>
    <mergeCell ref="A18:A20"/>
    <mergeCell ref="B18:B20"/>
    <mergeCell ref="C18:C20"/>
    <mergeCell ref="D18:D20"/>
    <mergeCell ref="E18:E20"/>
    <mergeCell ref="F18:F20"/>
    <mergeCell ref="H21:H23"/>
    <mergeCell ref="I21:I2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0:F42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Diagnostic</vt:lpstr>
      <vt:lpstr>Autoévaluation</vt:lpstr>
      <vt:lpstr>Graphique</vt:lpstr>
      <vt:lpstr>Échéancier session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Jean-Francois Dessureault</cp:lastModifiedBy>
  <cp:lastPrinted>2018-01-19T22:05:20Z</cp:lastPrinted>
  <dcterms:created xsi:type="dcterms:W3CDTF">2017-01-28T20:09:21Z</dcterms:created>
  <dcterms:modified xsi:type="dcterms:W3CDTF">2018-02-27T19:45:11Z</dcterms:modified>
</cp:coreProperties>
</file>